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ochy" sheetId="1" state="visible" r:id="rId2"/>
    <sheet name="mistnosti" sheetId="2" state="visible" r:id="rId3"/>
    <sheet name="investiční náklady" sheetId="3" state="visible" r:id="rId4"/>
  </sheets>
  <definedNames>
    <definedName function="false" hidden="false" localSheetId="2" name="_xlnm.Print_Area" vbProcedure="false">'investiční náklady'!$A$2:$G$36</definedName>
    <definedName function="false" hidden="false" localSheetId="1" name="_xlnm.Print_Area" vbProcedure="false">mistnosti!$A$1:$E$86</definedName>
    <definedName function="false" hidden="false" localSheetId="0" name="_xlnm.Print_Area" vbProcedure="false">plochy!$A$1:$D$33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<sst xmlns="http://schemas.openxmlformats.org/spreadsheetml/2006/main" count="198" uniqueCount="84">
  <si>
    <t xml:space="preserve">Příloha č. 7 - Tabulka bilancí</t>
  </si>
  <si>
    <t xml:space="preserve">„Výstavba chráněného bydlení v Nové Pace“</t>
  </si>
  <si>
    <t xml:space="preserve">UŽŠÍ ARCHITEKTONICKÁ JEDNOFÁZOVÁ PROJEKTOVÁ SOUTĚŽ O NÁVRH</t>
  </si>
  <si>
    <t xml:space="preserve">KAPACITY A BILANCE PLOCH</t>
  </si>
  <si>
    <t xml:space="preserve">popis</t>
  </si>
  <si>
    <t xml:space="preserve">výměra</t>
  </si>
  <si>
    <t xml:space="preserve">m.j.</t>
  </si>
  <si>
    <t xml:space="preserve">poznámka</t>
  </si>
  <si>
    <t xml:space="preserve">Plochy</t>
  </si>
  <si>
    <t xml:space="preserve">Zastavěná plocha - objekt</t>
  </si>
  <si>
    <t xml:space="preserve">m2</t>
  </si>
  <si>
    <t xml:space="preserve">Zpevněné plochy (chodníky, připojení na dopravní infrastrukturu apod.)</t>
  </si>
  <si>
    <t xml:space="preserve">Nezpevněné plochy - zeleň</t>
  </si>
  <si>
    <t xml:space="preserve">Celková plocha řešeného území</t>
  </si>
  <si>
    <t xml:space="preserve">Hrubá podlahová plocha </t>
  </si>
  <si>
    <t xml:space="preserve">Čistá podlahová plocha </t>
  </si>
  <si>
    <t xml:space="preserve">Obestavěný prostor</t>
  </si>
  <si>
    <t xml:space="preserve">Obestavěný prostor vytápěný</t>
  </si>
  <si>
    <t xml:space="preserve">m3</t>
  </si>
  <si>
    <t xml:space="preserve">Obestavený prostor nevytápěný</t>
  </si>
  <si>
    <t xml:space="preserve">Obestavěný prostor celkem</t>
  </si>
  <si>
    <t xml:space="preserve">Náklady na m3 obestavěného prostoru bez DPH</t>
  </si>
  <si>
    <t xml:space="preserve">Kč</t>
  </si>
  <si>
    <t xml:space="preserve">Investiční náklady celkem bez DPH</t>
  </si>
  <si>
    <t xml:space="preserve">Obálka budovy</t>
  </si>
  <si>
    <t xml:space="preserve">Plochy otvorů (okenní, dveřní apod.)</t>
  </si>
  <si>
    <t xml:space="preserve">Plochy pevné (stěny)</t>
  </si>
  <si>
    <t xml:space="preserve">Plocha střešního pláště</t>
  </si>
  <si>
    <t xml:space="preserve">Obálka budovy celkem</t>
  </si>
  <si>
    <t xml:space="preserve">BILANCE MÍSTNOSTÍ 1.NP</t>
  </si>
  <si>
    <t xml:space="preserve">Číslo místnosti</t>
  </si>
  <si>
    <t xml:space="preserve">Název místnosti</t>
  </si>
  <si>
    <t xml:space="preserve">navržená plocha (m2)</t>
  </si>
  <si>
    <t xml:space="preserve">výška stropu (m)</t>
  </si>
  <si>
    <t xml:space="preserve">Místnosti BLOK 1:</t>
  </si>
  <si>
    <t xml:space="preserve">Obyvací pokoj a kuchyň</t>
  </si>
  <si>
    <t xml:space="preserve">Pokoj I</t>
  </si>
  <si>
    <t xml:space="preserve">Pokoj II</t>
  </si>
  <si>
    <t xml:space="preserve">Pokoj III</t>
  </si>
  <si>
    <t xml:space="preserve">ostatní</t>
  </si>
  <si>
    <t xml:space="preserve">Provozní prostory a zázemí:</t>
  </si>
  <si>
    <t xml:space="preserve">Zádveří </t>
  </si>
  <si>
    <t xml:space="preserve">WC</t>
  </si>
  <si>
    <t xml:space="preserve">T.M./Prádelna</t>
  </si>
  <si>
    <t xml:space="preserve">Koupelna</t>
  </si>
  <si>
    <t xml:space="preserve">Chodba</t>
  </si>
  <si>
    <t xml:space="preserve">Schodište</t>
  </si>
  <si>
    <t xml:space="preserve">Kancelář</t>
  </si>
  <si>
    <t xml:space="preserve">Celkem </t>
  </si>
  <si>
    <t xml:space="preserve"> </t>
  </si>
  <si>
    <t xml:space="preserve">Místnosti BLOK 2:</t>
  </si>
  <si>
    <t xml:space="preserve">Místnosti BLOK 3:</t>
  </si>
  <si>
    <t xml:space="preserve">Sklad</t>
  </si>
  <si>
    <t xml:space="preserve">BILANCE MÍSTNOSTÍ 1.PP</t>
  </si>
  <si>
    <t xml:space="preserve">Garáž</t>
  </si>
  <si>
    <t xml:space="preserve">CELKEM</t>
  </si>
  <si>
    <r>
      <rPr>
        <b val="true"/>
        <sz val="14"/>
        <rFont val="Tahoma"/>
        <family val="2"/>
        <charset val="238"/>
      </rPr>
      <t xml:space="preserve">m</t>
    </r>
    <r>
      <rPr>
        <b val="true"/>
        <vertAlign val="superscript"/>
        <sz val="14"/>
        <rFont val="Tahoma"/>
        <family val="2"/>
        <charset val="1"/>
      </rPr>
      <t xml:space="preserve">2</t>
    </r>
  </si>
  <si>
    <t xml:space="preserve">INVESTIČNÍ NÁKLADY</t>
  </si>
  <si>
    <t xml:space="preserve">měrná jednotka</t>
  </si>
  <si>
    <t xml:space="preserve">IN/ jednotka</t>
  </si>
  <si>
    <t xml:space="preserve">IN bez DPH</t>
  </si>
  <si>
    <t xml:space="preserve">IN vč. DPH</t>
  </si>
  <si>
    <t xml:space="preserve">Zpevněné plochy</t>
  </si>
  <si>
    <t xml:space="preserve">pojížděné plochy</t>
  </si>
  <si>
    <t xml:space="preserve">pochozí plochy -terasy</t>
  </si>
  <si>
    <t xml:space="preserve">pochozí plochy – mlat</t>
  </si>
  <si>
    <t xml:space="preserve">celkem</t>
  </si>
  <si>
    <t xml:space="preserve">zeleň/sadové úpravy</t>
  </si>
  <si>
    <t xml:space="preserve">stromy</t>
  </si>
  <si>
    <t xml:space="preserve">ks</t>
  </si>
  <si>
    <t xml:space="preserve">zatravnění</t>
  </si>
  <si>
    <t xml:space="preserve">Přeložky ing. sítí</t>
  </si>
  <si>
    <t xml:space="preserve">silnoproud</t>
  </si>
  <si>
    <t xml:space="preserve">m</t>
  </si>
  <si>
    <t xml:space="preserve">slaboproud</t>
  </si>
  <si>
    <t xml:space="preserve">VO</t>
  </si>
  <si>
    <t xml:space="preserve">vodovod</t>
  </si>
  <si>
    <t xml:space="preserve">plynovod</t>
  </si>
  <si>
    <t xml:space="preserve">kanalizace</t>
  </si>
  <si>
    <t xml:space="preserve">Přípojky</t>
  </si>
  <si>
    <t xml:space="preserve">objekt(y) chráněného bydlení</t>
  </si>
  <si>
    <t xml:space="preserve">podzemní část stavby</t>
  </si>
  <si>
    <t xml:space="preserve">nadzemní část stavby</t>
  </si>
  <si>
    <t xml:space="preserve">Celkem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</si>
</sst>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"/>
    <numFmt numFmtId="166" formatCode="0.0"/>
    <numFmt numFmtId="167" formatCode="0"/>
    <numFmt numFmtId="168" formatCode="#,##0"/>
    <numFmt numFmtId="169" formatCode="#,##0.00&quot; Kč&quot;"/>
  </numFmts>
  <fonts count="17">
    <font>
      <sz val="10"/>
      <name val="Tahoma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b val="true"/>
      <sz val="10"/>
      <name val="Arial"/>
      <family val="2"/>
      <charset val="238"/>
    </font>
    <font>
      <b val="true"/>
      <sz val="14"/>
      <name val="Arial"/>
      <family val="2"/>
      <charset val="238"/>
    </font>
    <font>
      <b val="true"/>
      <sz val="10"/>
      <color rgb="FFC00000"/>
      <name val="Arial"/>
      <family val="2"/>
      <charset val="238"/>
    </font>
    <font>
      <i val="true"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 val="true"/>
      <sz val="9"/>
      <name val="Arial"/>
      <family val="2"/>
      <charset val="238"/>
    </font>
    <font>
      <i val="true"/>
      <sz val="9.5"/>
      <name val="Arial"/>
      <family val="2"/>
      <charset val="238"/>
    </font>
    <font>
      <sz val="8"/>
      <name val="Arial"/>
      <family val="2"/>
      <charset val="238"/>
    </font>
    <font>
      <b val="true"/>
      <sz val="14"/>
      <name val="Arial"/>
      <family val="2"/>
      <charset val="1"/>
    </font>
    <font>
      <b val="true"/>
      <sz val="14"/>
      <name val="Tahoma"/>
      <family val="2"/>
      <charset val="238"/>
    </font>
    <font>
      <b val="true"/>
      <vertAlign val="superscript"/>
      <sz val="14"/>
      <name val="Tahoma"/>
      <family val="2"/>
      <charset val="1"/>
    </font>
    <font>
      <b val="true"/>
      <sz val="10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D9D9D9"/>
        <bgColor rgb="FFF2DCDB"/>
      </patternFill>
    </fill>
    <fill>
      <patternFill patternType="solid">
        <fgColor rgb="FFE46C0A"/>
        <bgColor rgb="FFFF9900"/>
      </patternFill>
    </fill>
    <fill>
      <patternFill patternType="solid">
        <fgColor rgb="FFFAC090"/>
        <bgColor rgb="FFFFCC66"/>
      </patternFill>
    </fill>
    <fill>
      <patternFill patternType="solid">
        <fgColor rgb="FFC3D69B"/>
        <bgColor rgb="FFD9D9D9"/>
      </patternFill>
    </fill>
    <fill>
      <patternFill patternType="solid">
        <fgColor rgb="FF93CDDD"/>
        <bgColor rgb="FFB7DEE8"/>
      </patternFill>
    </fill>
    <fill>
      <patternFill patternType="solid">
        <fgColor rgb="FFB7DEE8"/>
        <bgColor rgb="FFD9D9D9"/>
      </patternFill>
    </fill>
    <fill>
      <patternFill patternType="solid">
        <fgColor rgb="FFD99694"/>
        <bgColor rgb="FFFF99CC"/>
      </patternFill>
    </fill>
    <fill>
      <patternFill patternType="solid">
        <fgColor rgb="FFF2DCDB"/>
        <bgColor rgb="FFD9D9D9"/>
      </patternFill>
    </fill>
    <fill>
      <patternFill patternType="solid">
        <fgColor rgb="FFFFFFFF"/>
        <bgColor rgb="FFCCFFFF"/>
      </patternFill>
    </fill>
    <fill>
      <patternFill patternType="solid">
        <fgColor rgb="FFFFCC66"/>
        <bgColor rgb="FFFAC090"/>
      </patternFill>
    </fill>
    <fill>
      <patternFill patternType="solid">
        <fgColor rgb="FFFFC000"/>
        <bgColor rgb="FFFF9900"/>
      </patternFill>
    </fill>
  </fills>
  <borders count="42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double"/>
      <diagonal/>
    </border>
    <border diagonalUp="false" diagonalDown="false">
      <left style="thin"/>
      <right style="thin"/>
      <top style="thin"/>
      <bottom style="double"/>
      <diagonal/>
    </border>
    <border diagonalUp="false" diagonalDown="false">
      <left style="thin"/>
      <right style="medium"/>
      <top style="thin"/>
      <bottom style="double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thin"/>
      <right/>
      <top/>
      <bottom style="medium"/>
      <diagonal/>
    </border>
    <border diagonalUp="false" diagonalDown="false">
      <left style="thick"/>
      <right/>
      <top style="thick"/>
      <bottom style="thick"/>
      <diagonal/>
    </border>
    <border diagonalUp="false" diagonalDown="false">
      <left/>
      <right/>
      <top style="thick"/>
      <bottom style="thick"/>
      <diagonal/>
    </border>
    <border diagonalUp="false" diagonalDown="false">
      <left/>
      <right style="thick"/>
      <top style="thick"/>
      <bottom style="thick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thin"/>
      <right style="thin"/>
      <top style="double"/>
      <bottom style="medium"/>
      <diagonal/>
    </border>
    <border diagonalUp="false" diagonalDown="false">
      <left style="thin"/>
      <right style="medium"/>
      <top style="double"/>
      <bottom style="medium"/>
      <diagonal/>
    </border>
    <border diagonalUp="false" diagonalDown="false">
      <left style="thin"/>
      <right style="medium"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5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4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5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3" borderId="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3" borderId="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4" borderId="8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4" fillId="5" borderId="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9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4" borderId="1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4" fillId="5" borderId="1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1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4" borderId="14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5" borderId="15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1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7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4" fillId="0" borderId="0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4" borderId="19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4" fillId="5" borderId="20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2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6" borderId="5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4" fillId="6" borderId="6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6" borderId="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6" borderId="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7" borderId="8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7" borderId="1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7" borderId="14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8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4" fillId="0" borderId="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6" borderId="8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6" borderId="19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5" borderId="20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2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0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8" borderId="5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4" fillId="8" borderId="6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8" borderId="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8" borderId="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9" borderId="8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9" borderId="1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9" borderId="22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5" borderId="2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2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2" borderId="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2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6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27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5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5" borderId="9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4" fillId="5" borderId="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5" borderId="28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2" fillId="0" borderId="1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4" fillId="5" borderId="2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2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2" fillId="0" borderId="2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2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1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5" fillId="5" borderId="2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0" borderId="30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2" fillId="0" borderId="2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3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3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6" fillId="0" borderId="3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0" borderId="3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8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34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8" fontId="4" fillId="0" borderId="3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5" borderId="3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4" fillId="5" borderId="3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4" fillId="0" borderId="3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4" fillId="0" borderId="3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9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8" fontId="4" fillId="0" borderId="9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4" fillId="5" borderId="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4" fillId="0" borderId="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4" fillId="0" borderId="1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37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8" fontId="4" fillId="0" borderId="3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5" borderId="37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4" fillId="5" borderId="37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4" fillId="0" borderId="3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4" fillId="0" borderId="3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2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11" borderId="39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8" fontId="5" fillId="11" borderId="39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11" borderId="3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5" fillId="11" borderId="3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5" fillId="11" borderId="3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5" fillId="11" borderId="4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34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9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37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11" borderId="39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4" fillId="0" borderId="4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22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9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4" fillId="0" borderId="1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37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12" borderId="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12" borderId="2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16" fillId="12" borderId="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12" borderId="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5" fillId="12" borderId="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5" fillId="1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5" fillId="12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ální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2DCDB"/>
      <rgbColor rgb="FFB7DEE8"/>
      <rgbColor rgb="FF660066"/>
      <rgbColor rgb="FFD99694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CC66"/>
      <rgbColor rgb="FF93CDDD"/>
      <rgbColor rgb="FFFF99CC"/>
      <rgbColor rgb="FFCC99FF"/>
      <rgbColor rgb="FFFAC090"/>
      <rgbColor rgb="FF3366FF"/>
      <rgbColor rgb="FF33CCCC"/>
      <rgbColor rgb="FF99CC00"/>
      <rgbColor rgb="FFFFC0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D3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43" activeCellId="0" sqref="D43"/>
    </sheetView>
  </sheetViews>
  <sheetFormatPr defaultColWidth="9.1328125" defaultRowHeight="12.75" zeroHeight="false" outlineLevelRow="0" outlineLevelCol="0"/>
  <cols>
    <col collapsed="false" customWidth="true" hidden="false" outlineLevel="0" max="1" min="1" style="1" width="59"/>
    <col collapsed="false" customWidth="true" hidden="false" outlineLevel="0" max="2" min="2" style="1" width="13.57"/>
    <col collapsed="false" customWidth="true" hidden="false" outlineLevel="0" max="3" min="3" style="2" width="7"/>
    <col collapsed="false" customWidth="true" hidden="false" outlineLevel="0" max="4" min="4" style="1" width="28.57"/>
    <col collapsed="false" customWidth="false" hidden="false" outlineLevel="0" max="1024" min="5" style="1" width="9.14"/>
  </cols>
  <sheetData>
    <row r="1" customFormat="false" ht="12.75" hidden="false" customHeight="false" outlineLevel="0" collapsed="false">
      <c r="A1" s="3" t="s">
        <v>0</v>
      </c>
      <c r="B1" s="3"/>
      <c r="C1" s="3"/>
      <c r="D1" s="3"/>
    </row>
    <row r="2" customFormat="false" ht="24" hidden="false" customHeight="true" outlineLevel="0" collapsed="false">
      <c r="A2" s="4" t="s">
        <v>1</v>
      </c>
      <c r="B2" s="4"/>
      <c r="C2" s="4"/>
      <c r="D2" s="4"/>
    </row>
    <row r="3" customFormat="false" ht="19.5" hidden="false" customHeight="true" outlineLevel="0" collapsed="false">
      <c r="A3" s="5" t="s">
        <v>2</v>
      </c>
      <c r="B3" s="5"/>
      <c r="C3" s="5"/>
      <c r="D3" s="5"/>
    </row>
    <row r="4" customFormat="false" ht="13.5" hidden="false" customHeight="true" outlineLevel="0" collapsed="false">
      <c r="A4" s="6"/>
      <c r="B4" s="7"/>
      <c r="C4" s="7"/>
      <c r="D4" s="7"/>
    </row>
    <row r="5" customFormat="false" ht="18" hidden="false" customHeight="false" outlineLevel="0" collapsed="false">
      <c r="A5" s="8" t="s">
        <v>3</v>
      </c>
      <c r="B5" s="8"/>
      <c r="C5" s="8"/>
      <c r="D5" s="8"/>
    </row>
    <row r="6" customFormat="false" ht="24" hidden="false" customHeight="true" outlineLevel="0" collapsed="false">
      <c r="A6" s="9"/>
      <c r="B6" s="9"/>
      <c r="C6" s="9"/>
      <c r="D6" s="9"/>
    </row>
    <row r="7" customFormat="false" ht="13.5" hidden="false" customHeight="false" outlineLevel="0" collapsed="false">
      <c r="A7" s="10" t="s">
        <v>4</v>
      </c>
      <c r="B7" s="11" t="s">
        <v>5</v>
      </c>
      <c r="C7" s="12" t="s">
        <v>6</v>
      </c>
      <c r="D7" s="13" t="s">
        <v>7</v>
      </c>
    </row>
    <row r="8" customFormat="false" ht="13.5" hidden="false" customHeight="false" outlineLevel="0" collapsed="false">
      <c r="A8" s="14"/>
      <c r="B8" s="14"/>
      <c r="C8" s="14"/>
      <c r="D8" s="14"/>
    </row>
    <row r="9" customFormat="false" ht="15" hidden="false" customHeight="true" outlineLevel="0" collapsed="false">
      <c r="A9" s="15" t="s">
        <v>8</v>
      </c>
      <c r="B9" s="16"/>
      <c r="C9" s="16"/>
      <c r="D9" s="17"/>
    </row>
    <row r="10" customFormat="false" ht="15" hidden="false" customHeight="true" outlineLevel="0" collapsed="false">
      <c r="A10" s="18" t="s">
        <v>9</v>
      </c>
      <c r="B10" s="19" t="n">
        <v>690.45</v>
      </c>
      <c r="C10" s="20" t="s">
        <v>10</v>
      </c>
      <c r="D10" s="21"/>
    </row>
    <row r="11" customFormat="false" ht="15" hidden="false" customHeight="true" outlineLevel="0" collapsed="false">
      <c r="A11" s="18" t="s">
        <v>11</v>
      </c>
      <c r="B11" s="19" t="n">
        <v>205.42</v>
      </c>
      <c r="C11" s="20" t="s">
        <v>10</v>
      </c>
      <c r="D11" s="21"/>
    </row>
    <row r="12" customFormat="false" ht="15" hidden="false" customHeight="true" outlineLevel="0" collapsed="false">
      <c r="A12" s="22" t="s">
        <v>12</v>
      </c>
      <c r="B12" s="23" t="n">
        <v>879.09</v>
      </c>
      <c r="C12" s="24" t="s">
        <v>10</v>
      </c>
      <c r="D12" s="25"/>
    </row>
    <row r="13" customFormat="false" ht="15" hidden="false" customHeight="true" outlineLevel="0" collapsed="false">
      <c r="A13" s="26" t="s">
        <v>13</v>
      </c>
      <c r="B13" s="27" t="n">
        <f aca="false">B12+B11+B10</f>
        <v>1774.96</v>
      </c>
      <c r="C13" s="28" t="s">
        <v>10</v>
      </c>
      <c r="D13" s="29"/>
    </row>
    <row r="14" customFormat="false" ht="15" hidden="false" customHeight="true" outlineLevel="0" collapsed="false">
      <c r="A14" s="30"/>
      <c r="B14" s="31"/>
      <c r="C14" s="32"/>
      <c r="D14" s="33"/>
    </row>
    <row r="15" customFormat="false" ht="15" hidden="false" customHeight="true" outlineLevel="0" collapsed="false">
      <c r="A15" s="18" t="s">
        <v>14</v>
      </c>
      <c r="B15" s="19" t="n">
        <v>823.05</v>
      </c>
      <c r="C15" s="20" t="s">
        <v>10</v>
      </c>
      <c r="D15" s="21"/>
    </row>
    <row r="16" customFormat="false" ht="15" hidden="false" customHeight="true" outlineLevel="0" collapsed="false">
      <c r="A16" s="34" t="s">
        <v>15</v>
      </c>
      <c r="B16" s="35" t="n">
        <v>543.7</v>
      </c>
      <c r="C16" s="36" t="s">
        <v>10</v>
      </c>
      <c r="D16" s="37"/>
    </row>
    <row r="17" s="39" customFormat="true" ht="15" hidden="false" customHeight="true" outlineLevel="0" collapsed="false">
      <c r="A17" s="38"/>
      <c r="B17" s="31"/>
      <c r="C17" s="32"/>
      <c r="D17" s="32"/>
    </row>
    <row r="18" customFormat="false" ht="15" hidden="false" customHeight="true" outlineLevel="0" collapsed="false">
      <c r="A18" s="40"/>
      <c r="B18" s="31"/>
      <c r="C18" s="32"/>
      <c r="D18" s="41"/>
    </row>
    <row r="19" customFormat="false" ht="15" hidden="false" customHeight="true" outlineLevel="0" collapsed="false">
      <c r="A19" s="42" t="s">
        <v>16</v>
      </c>
      <c r="B19" s="43"/>
      <c r="C19" s="44"/>
      <c r="D19" s="45"/>
    </row>
    <row r="20" customFormat="false" ht="15" hidden="false" customHeight="true" outlineLevel="0" collapsed="false">
      <c r="A20" s="46" t="s">
        <v>17</v>
      </c>
      <c r="B20" s="19" t="n">
        <v>2663.8</v>
      </c>
      <c r="C20" s="20" t="s">
        <v>18</v>
      </c>
      <c r="D20" s="21"/>
    </row>
    <row r="21" customFormat="false" ht="15" hidden="false" customHeight="true" outlineLevel="0" collapsed="false">
      <c r="A21" s="47" t="s">
        <v>19</v>
      </c>
      <c r="B21" s="23" t="n">
        <v>317</v>
      </c>
      <c r="C21" s="24" t="s">
        <v>18</v>
      </c>
      <c r="D21" s="25"/>
    </row>
    <row r="22" customFormat="false" ht="15" hidden="false" customHeight="true" outlineLevel="0" collapsed="false">
      <c r="A22" s="48" t="s">
        <v>20</v>
      </c>
      <c r="B22" s="27" t="n">
        <f aca="false">B21+B20</f>
        <v>2980.8</v>
      </c>
      <c r="C22" s="28" t="s">
        <v>18</v>
      </c>
      <c r="D22" s="29"/>
    </row>
    <row r="23" customFormat="false" ht="15" hidden="false" customHeight="true" outlineLevel="0" collapsed="false">
      <c r="A23" s="49"/>
      <c r="B23" s="50"/>
      <c r="C23" s="20"/>
      <c r="D23" s="21"/>
    </row>
    <row r="24" customFormat="false" ht="15" hidden="false" customHeight="true" outlineLevel="0" collapsed="false">
      <c r="A24" s="51" t="s">
        <v>21</v>
      </c>
      <c r="B24" s="19" t="n">
        <v>10000</v>
      </c>
      <c r="C24" s="20" t="s">
        <v>22</v>
      </c>
      <c r="D24" s="21"/>
    </row>
    <row r="25" customFormat="false" ht="15" hidden="false" customHeight="true" outlineLevel="0" collapsed="false">
      <c r="A25" s="52" t="s">
        <v>23</v>
      </c>
      <c r="B25" s="53" t="n">
        <f aca="false">B22*B24</f>
        <v>29808000</v>
      </c>
      <c r="C25" s="54" t="s">
        <v>22</v>
      </c>
      <c r="D25" s="55"/>
    </row>
    <row r="26" s="39" customFormat="true" ht="15" hidden="false" customHeight="true" outlineLevel="0" collapsed="false">
      <c r="A26" s="56"/>
      <c r="B26" s="57"/>
      <c r="C26" s="58"/>
      <c r="D26" s="58"/>
    </row>
    <row r="27" customFormat="false" ht="15" hidden="false" customHeight="true" outlineLevel="0" collapsed="false">
      <c r="A27" s="59"/>
      <c r="B27" s="31"/>
      <c r="C27" s="32"/>
      <c r="D27" s="41"/>
    </row>
    <row r="28" customFormat="false" ht="15" hidden="false" customHeight="true" outlineLevel="0" collapsed="false">
      <c r="A28" s="60" t="s">
        <v>24</v>
      </c>
      <c r="B28" s="61"/>
      <c r="C28" s="62"/>
      <c r="D28" s="63"/>
    </row>
    <row r="29" customFormat="false" ht="15" hidden="false" customHeight="true" outlineLevel="0" collapsed="false">
      <c r="A29" s="64" t="s">
        <v>25</v>
      </c>
      <c r="B29" s="19" t="n">
        <v>221.55</v>
      </c>
      <c r="C29" s="20" t="s">
        <v>10</v>
      </c>
      <c r="D29" s="21"/>
    </row>
    <row r="30" customFormat="false" ht="15" hidden="false" customHeight="true" outlineLevel="0" collapsed="false">
      <c r="A30" s="64" t="s">
        <v>26</v>
      </c>
      <c r="B30" s="19" t="n">
        <v>777.8</v>
      </c>
      <c r="C30" s="20" t="s">
        <v>10</v>
      </c>
      <c r="D30" s="21"/>
    </row>
    <row r="31" customFormat="false" ht="15" hidden="false" customHeight="true" outlineLevel="0" collapsed="false">
      <c r="A31" s="65" t="s">
        <v>27</v>
      </c>
      <c r="B31" s="23" t="n">
        <v>681.83</v>
      </c>
      <c r="C31" s="24" t="s">
        <v>10</v>
      </c>
      <c r="D31" s="25"/>
    </row>
    <row r="32" customFormat="false" ht="15" hidden="false" customHeight="true" outlineLevel="0" collapsed="false">
      <c r="A32" s="66" t="s">
        <v>28</v>
      </c>
      <c r="B32" s="67" t="n">
        <f aca="false">B29+B30+B31</f>
        <v>1681.18</v>
      </c>
      <c r="C32" s="68" t="s">
        <v>10</v>
      </c>
      <c r="D32" s="69"/>
    </row>
    <row r="33" customFormat="false" ht="12.75" hidden="false" customHeight="false" outlineLevel="0" collapsed="false">
      <c r="A33" s="40"/>
      <c r="B33" s="59"/>
      <c r="C33" s="32"/>
      <c r="D33" s="41"/>
    </row>
    <row r="34" customFormat="false" ht="12.75" hidden="false" customHeight="false" outlineLevel="0" collapsed="false">
      <c r="A34" s="14"/>
      <c r="B34" s="14"/>
      <c r="C34" s="70"/>
      <c r="D34" s="14"/>
    </row>
    <row r="35" customFormat="false" ht="12.75" hidden="false" customHeight="false" outlineLevel="0" collapsed="false">
      <c r="A35" s="71"/>
      <c r="B35" s="72"/>
      <c r="C35" s="32"/>
      <c r="D35" s="71"/>
    </row>
    <row r="36" customFormat="false" ht="12.75" hidden="false" customHeight="false" outlineLevel="0" collapsed="false">
      <c r="A36" s="71"/>
      <c r="B36" s="73"/>
      <c r="C36" s="32"/>
      <c r="D36" s="71"/>
    </row>
    <row r="37" customFormat="false" ht="12.75" hidden="false" customHeight="false" outlineLevel="0" collapsed="false">
      <c r="A37" s="74"/>
      <c r="B37" s="74"/>
      <c r="C37" s="74"/>
      <c r="D37" s="74"/>
    </row>
    <row r="38" customFormat="false" ht="12.75" hidden="false" customHeight="false" outlineLevel="0" collapsed="false">
      <c r="A38" s="75"/>
      <c r="B38" s="75"/>
      <c r="C38" s="75"/>
      <c r="D38" s="75"/>
    </row>
  </sheetData>
  <mergeCells count="6">
    <mergeCell ref="A1:D1"/>
    <mergeCell ref="A2:D2"/>
    <mergeCell ref="A3:D3"/>
    <mergeCell ref="A5:D5"/>
    <mergeCell ref="A37:D37"/>
    <mergeCell ref="A38:D38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L87"/>
  <sheetViews>
    <sheetView showFormulas="false" showGridLines="true" showRowColHeaders="true" showZeros="true" rightToLeft="false" tabSelected="false" showOutlineSymbols="true" defaultGridColor="true" view="normal" topLeftCell="A55" colorId="64" zoomScale="100" zoomScaleNormal="100" zoomScalePageLayoutView="100" workbookViewId="0">
      <selection pane="topLeft" activeCell="J79" activeCellId="0" sqref="J79"/>
    </sheetView>
  </sheetViews>
  <sheetFormatPr defaultColWidth="9.1328125" defaultRowHeight="12.75" zeroHeight="false" outlineLevelRow="0" outlineLevelCol="0"/>
  <cols>
    <col collapsed="false" customWidth="false" hidden="false" outlineLevel="0" max="1" min="1" style="1" width="9.14"/>
    <col collapsed="false" customWidth="true" hidden="false" outlineLevel="0" max="2" min="2" style="1" width="46.14"/>
    <col collapsed="false" customWidth="true" hidden="false" outlineLevel="0" max="3" min="3" style="1" width="10.99"/>
    <col collapsed="false" customWidth="true" hidden="false" outlineLevel="0" max="4" min="4" style="1" width="10.43"/>
    <col collapsed="false" customWidth="true" hidden="false" outlineLevel="0" max="5" min="5" style="1" width="25.58"/>
    <col collapsed="false" customWidth="false" hidden="false" outlineLevel="0" max="1024" min="6" style="1" width="9.14"/>
  </cols>
  <sheetData>
    <row r="1" customFormat="false" ht="12.75" hidden="false" customHeight="false" outlineLevel="0" collapsed="false">
      <c r="A1" s="3" t="s">
        <v>0</v>
      </c>
      <c r="B1" s="3"/>
      <c r="C1" s="3"/>
      <c r="D1" s="3"/>
      <c r="E1" s="3"/>
    </row>
    <row r="2" customFormat="false" ht="24" hidden="false" customHeight="true" outlineLevel="0" collapsed="false">
      <c r="A2" s="4" t="s">
        <v>1</v>
      </c>
      <c r="B2" s="4"/>
      <c r="C2" s="4"/>
      <c r="D2" s="4"/>
      <c r="E2" s="4"/>
    </row>
    <row r="3" customFormat="false" ht="19.5" hidden="false" customHeight="true" outlineLevel="0" collapsed="false">
      <c r="A3" s="5" t="s">
        <v>2</v>
      </c>
      <c r="B3" s="5"/>
      <c r="C3" s="5"/>
      <c r="D3" s="5"/>
      <c r="E3" s="5"/>
    </row>
    <row r="4" customFormat="false" ht="13.5" hidden="false" customHeight="true" outlineLevel="0" collapsed="false">
      <c r="B4" s="76"/>
      <c r="C4" s="7"/>
      <c r="D4" s="7"/>
    </row>
    <row r="5" customFormat="false" ht="18" hidden="false" customHeight="false" outlineLevel="0" collapsed="false">
      <c r="A5" s="8" t="s">
        <v>29</v>
      </c>
      <c r="B5" s="8"/>
      <c r="C5" s="8"/>
      <c r="D5" s="8"/>
      <c r="E5" s="8"/>
    </row>
    <row r="6" customFormat="false" ht="21.75" hidden="false" customHeight="true" outlineLevel="0" collapsed="false">
      <c r="B6" s="9"/>
      <c r="C6" s="9"/>
      <c r="D6" s="9"/>
      <c r="E6" s="9"/>
    </row>
    <row r="7" customFormat="false" ht="26.25" hidden="false" customHeight="false" outlineLevel="0" collapsed="false">
      <c r="A7" s="77" t="s">
        <v>30</v>
      </c>
      <c r="B7" s="78" t="s">
        <v>31</v>
      </c>
      <c r="C7" s="79" t="s">
        <v>32</v>
      </c>
      <c r="D7" s="12" t="s">
        <v>33</v>
      </c>
      <c r="E7" s="13" t="s">
        <v>7</v>
      </c>
    </row>
    <row r="8" customFormat="false" ht="13.5" hidden="false" customHeight="false" outlineLevel="0" collapsed="false">
      <c r="B8" s="14"/>
      <c r="C8" s="14"/>
      <c r="D8" s="14"/>
      <c r="E8" s="14"/>
    </row>
    <row r="9" customFormat="false" ht="12.75" hidden="false" customHeight="false" outlineLevel="0" collapsed="false">
      <c r="A9" s="80"/>
      <c r="B9" s="81" t="s">
        <v>34</v>
      </c>
      <c r="C9" s="81"/>
      <c r="D9" s="81"/>
      <c r="E9" s="82"/>
    </row>
    <row r="10" customFormat="false" ht="12.75" hidden="false" customHeight="false" outlineLevel="0" collapsed="false">
      <c r="A10" s="83" t="n">
        <v>102</v>
      </c>
      <c r="B10" s="84" t="s">
        <v>35</v>
      </c>
      <c r="C10" s="85" t="n">
        <v>40.28</v>
      </c>
      <c r="D10" s="86" t="n">
        <v>3</v>
      </c>
      <c r="E10" s="87"/>
    </row>
    <row r="11" customFormat="false" ht="12.75" hidden="false" customHeight="false" outlineLevel="0" collapsed="false">
      <c r="A11" s="83" t="n">
        <v>107</v>
      </c>
      <c r="B11" s="84" t="s">
        <v>36</v>
      </c>
      <c r="C11" s="85" t="n">
        <v>12</v>
      </c>
      <c r="D11" s="86" t="n">
        <v>2.6</v>
      </c>
      <c r="E11" s="87"/>
    </row>
    <row r="12" customFormat="false" ht="12.75" hidden="false" customHeight="false" outlineLevel="0" collapsed="false">
      <c r="A12" s="83" t="n">
        <v>108</v>
      </c>
      <c r="B12" s="84" t="s">
        <v>37</v>
      </c>
      <c r="C12" s="85" t="n">
        <v>12</v>
      </c>
      <c r="D12" s="86" t="n">
        <v>2.6</v>
      </c>
      <c r="E12" s="87"/>
    </row>
    <row r="13" customFormat="false" ht="12.75" hidden="false" customHeight="false" outlineLevel="0" collapsed="false">
      <c r="A13" s="83" t="n">
        <v>109</v>
      </c>
      <c r="B13" s="84" t="s">
        <v>38</v>
      </c>
      <c r="C13" s="85" t="n">
        <v>12</v>
      </c>
      <c r="D13" s="86" t="n">
        <v>2.6</v>
      </c>
      <c r="E13" s="87"/>
    </row>
    <row r="14" customFormat="false" ht="13.5" hidden="false" customHeight="false" outlineLevel="0" collapsed="false">
      <c r="A14" s="88"/>
      <c r="B14" s="89" t="s">
        <v>39</v>
      </c>
      <c r="C14" s="90" t="n">
        <v>0</v>
      </c>
      <c r="D14" s="91"/>
      <c r="E14" s="92"/>
    </row>
    <row r="15" customFormat="false" ht="12.75" hidden="false" customHeight="false" outlineLevel="0" collapsed="false">
      <c r="A15" s="93"/>
      <c r="B15" s="81" t="s">
        <v>40</v>
      </c>
      <c r="C15" s="81"/>
      <c r="D15" s="81"/>
      <c r="E15" s="82"/>
    </row>
    <row r="16" customFormat="false" ht="12.75" hidden="false" customHeight="false" outlineLevel="0" collapsed="false">
      <c r="A16" s="83" t="n">
        <v>101</v>
      </c>
      <c r="B16" s="84" t="s">
        <v>41</v>
      </c>
      <c r="C16" s="85" t="n">
        <v>5.36</v>
      </c>
      <c r="D16" s="86" t="n">
        <v>3</v>
      </c>
      <c r="E16" s="87"/>
    </row>
    <row r="17" customFormat="false" ht="12.75" hidden="false" customHeight="false" outlineLevel="0" collapsed="false">
      <c r="A17" s="83" t="n">
        <v>103</v>
      </c>
      <c r="B17" s="84" t="s">
        <v>42</v>
      </c>
      <c r="C17" s="85" t="n">
        <v>4.63</v>
      </c>
      <c r="D17" s="86" t="n">
        <v>3</v>
      </c>
      <c r="E17" s="87"/>
    </row>
    <row r="18" customFormat="false" ht="12.75" hidden="false" customHeight="false" outlineLevel="0" collapsed="false">
      <c r="A18" s="83" t="n">
        <v>104</v>
      </c>
      <c r="B18" s="84" t="s">
        <v>43</v>
      </c>
      <c r="C18" s="85" t="n">
        <v>5.63</v>
      </c>
      <c r="D18" s="86" t="n">
        <v>3</v>
      </c>
      <c r="E18" s="87"/>
    </row>
    <row r="19" customFormat="false" ht="12.75" hidden="false" customHeight="false" outlineLevel="0" collapsed="false">
      <c r="A19" s="83" t="n">
        <v>105</v>
      </c>
      <c r="B19" s="84" t="s">
        <v>44</v>
      </c>
      <c r="C19" s="85" t="n">
        <v>9.6</v>
      </c>
      <c r="D19" s="86" t="n">
        <v>3</v>
      </c>
      <c r="E19" s="87"/>
    </row>
    <row r="20" customFormat="false" ht="12.75" hidden="false" customHeight="false" outlineLevel="0" collapsed="false">
      <c r="A20" s="83" t="n">
        <v>106</v>
      </c>
      <c r="B20" s="84" t="s">
        <v>45</v>
      </c>
      <c r="C20" s="85" t="n">
        <v>16.86</v>
      </c>
      <c r="D20" s="86" t="n">
        <v>2.6</v>
      </c>
      <c r="E20" s="87"/>
      <c r="I20" s="59"/>
      <c r="J20" s="94"/>
      <c r="K20" s="94"/>
      <c r="L20" s="95"/>
    </row>
    <row r="21" customFormat="false" ht="12.75" hidden="false" customHeight="false" outlineLevel="0" collapsed="false">
      <c r="A21" s="83" t="n">
        <v>108</v>
      </c>
      <c r="B21" s="84" t="s">
        <v>46</v>
      </c>
      <c r="C21" s="85" t="n">
        <v>13.03</v>
      </c>
      <c r="D21" s="86" t="n">
        <v>5.5</v>
      </c>
      <c r="E21" s="87"/>
      <c r="I21" s="71"/>
      <c r="J21" s="96"/>
      <c r="K21" s="73"/>
      <c r="L21" s="71"/>
    </row>
    <row r="22" customFormat="false" ht="12.75" hidden="false" customHeight="false" outlineLevel="0" collapsed="false">
      <c r="A22" s="83" t="n">
        <v>109</v>
      </c>
      <c r="B22" s="84" t="s">
        <v>47</v>
      </c>
      <c r="C22" s="85" t="n">
        <v>14.67</v>
      </c>
      <c r="D22" s="86" t="n">
        <v>2.5</v>
      </c>
      <c r="E22" s="87"/>
    </row>
    <row r="23" customFormat="false" ht="13.5" hidden="false" customHeight="false" outlineLevel="0" collapsed="false">
      <c r="A23" s="97"/>
      <c r="B23" s="89" t="s">
        <v>39</v>
      </c>
      <c r="C23" s="90" t="n">
        <v>0</v>
      </c>
      <c r="D23" s="91"/>
      <c r="E23" s="92"/>
      <c r="I23" s="74"/>
      <c r="J23" s="74"/>
      <c r="K23" s="74"/>
      <c r="L23" s="74"/>
    </row>
    <row r="24" customFormat="false" ht="13.5" hidden="false" customHeight="false" outlineLevel="0" collapsed="false">
      <c r="A24" s="98"/>
      <c r="B24" s="99" t="s">
        <v>48</v>
      </c>
      <c r="C24" s="100" t="n">
        <f aca="false">SUM(C10:C23)</f>
        <v>146.06</v>
      </c>
      <c r="D24" s="101"/>
      <c r="E24" s="102" t="s">
        <v>49</v>
      </c>
    </row>
    <row r="25" customFormat="false" ht="13.5" hidden="false" customHeight="false" outlineLevel="0" collapsed="false"/>
    <row r="26" customFormat="false" ht="26.25" hidden="false" customHeight="false" outlineLevel="0" collapsed="false">
      <c r="A26" s="77" t="s">
        <v>30</v>
      </c>
      <c r="B26" s="78" t="s">
        <v>31</v>
      </c>
      <c r="C26" s="79" t="s">
        <v>32</v>
      </c>
      <c r="D26" s="12" t="s">
        <v>33</v>
      </c>
      <c r="E26" s="13" t="s">
        <v>7</v>
      </c>
    </row>
    <row r="27" customFormat="false" ht="13.5" hidden="false" customHeight="false" outlineLevel="0" collapsed="false">
      <c r="B27" s="14"/>
      <c r="C27" s="14"/>
      <c r="D27" s="14"/>
      <c r="E27" s="14"/>
    </row>
    <row r="28" customFormat="false" ht="12.75" hidden="false" customHeight="false" outlineLevel="0" collapsed="false">
      <c r="A28" s="80"/>
      <c r="B28" s="81" t="s">
        <v>50</v>
      </c>
      <c r="C28" s="81"/>
      <c r="D28" s="81"/>
      <c r="E28" s="82"/>
    </row>
    <row r="29" customFormat="false" ht="12.75" hidden="false" customHeight="false" outlineLevel="0" collapsed="false">
      <c r="A29" s="83" t="n">
        <v>102</v>
      </c>
      <c r="B29" s="84" t="s">
        <v>35</v>
      </c>
      <c r="C29" s="85" t="n">
        <v>39.76</v>
      </c>
      <c r="D29" s="86" t="n">
        <v>3</v>
      </c>
      <c r="E29" s="87"/>
    </row>
    <row r="30" customFormat="false" ht="12.75" hidden="false" customHeight="false" outlineLevel="0" collapsed="false">
      <c r="A30" s="83" t="n">
        <v>107</v>
      </c>
      <c r="B30" s="84" t="s">
        <v>36</v>
      </c>
      <c r="C30" s="85" t="n">
        <v>12</v>
      </c>
      <c r="D30" s="86" t="n">
        <v>2.6</v>
      </c>
      <c r="E30" s="87"/>
    </row>
    <row r="31" customFormat="false" ht="12.75" hidden="false" customHeight="false" outlineLevel="0" collapsed="false">
      <c r="A31" s="83" t="n">
        <v>108</v>
      </c>
      <c r="B31" s="84" t="s">
        <v>37</v>
      </c>
      <c r="C31" s="85" t="n">
        <v>12</v>
      </c>
      <c r="D31" s="86" t="n">
        <v>2.6</v>
      </c>
      <c r="E31" s="87"/>
    </row>
    <row r="32" customFormat="false" ht="12.75" hidden="false" customHeight="false" outlineLevel="0" collapsed="false">
      <c r="A32" s="83" t="n">
        <v>109</v>
      </c>
      <c r="B32" s="84" t="s">
        <v>38</v>
      </c>
      <c r="C32" s="85" t="n">
        <v>12</v>
      </c>
      <c r="D32" s="86" t="n">
        <v>2.6</v>
      </c>
      <c r="E32" s="87"/>
    </row>
    <row r="33" customFormat="false" ht="13.5" hidden="false" customHeight="false" outlineLevel="0" collapsed="false">
      <c r="A33" s="88"/>
      <c r="B33" s="89" t="s">
        <v>39</v>
      </c>
      <c r="C33" s="90" t="n">
        <v>0</v>
      </c>
      <c r="D33" s="91"/>
      <c r="E33" s="92"/>
    </row>
    <row r="34" customFormat="false" ht="12.75" hidden="false" customHeight="false" outlineLevel="0" collapsed="false">
      <c r="A34" s="93"/>
      <c r="B34" s="81" t="s">
        <v>40</v>
      </c>
      <c r="C34" s="81"/>
      <c r="D34" s="81"/>
      <c r="E34" s="82"/>
    </row>
    <row r="35" customFormat="false" ht="12.75" hidden="false" customHeight="false" outlineLevel="0" collapsed="false">
      <c r="A35" s="83" t="n">
        <v>101</v>
      </c>
      <c r="B35" s="84" t="s">
        <v>41</v>
      </c>
      <c r="C35" s="85" t="n">
        <v>5.36</v>
      </c>
      <c r="D35" s="86" t="n">
        <v>3</v>
      </c>
      <c r="E35" s="87"/>
    </row>
    <row r="36" customFormat="false" ht="14.25" hidden="false" customHeight="true" outlineLevel="0" collapsed="false">
      <c r="A36" s="83" t="n">
        <v>103</v>
      </c>
      <c r="B36" s="84" t="s">
        <v>42</v>
      </c>
      <c r="C36" s="85" t="n">
        <v>4.63</v>
      </c>
      <c r="D36" s="86" t="n">
        <v>3</v>
      </c>
      <c r="E36" s="87"/>
    </row>
    <row r="37" customFormat="false" ht="15" hidden="false" customHeight="true" outlineLevel="0" collapsed="false">
      <c r="A37" s="83" t="n">
        <v>104</v>
      </c>
      <c r="B37" s="84" t="s">
        <v>43</v>
      </c>
      <c r="C37" s="85" t="n">
        <v>5.75</v>
      </c>
      <c r="D37" s="86" t="n">
        <v>3</v>
      </c>
      <c r="E37" s="87"/>
    </row>
    <row r="38" customFormat="false" ht="12.75" hidden="false" customHeight="false" outlineLevel="0" collapsed="false">
      <c r="A38" s="83" t="n">
        <v>105</v>
      </c>
      <c r="B38" s="84" t="s">
        <v>44</v>
      </c>
      <c r="C38" s="85" t="n">
        <v>7.38</v>
      </c>
      <c r="D38" s="86" t="n">
        <v>3</v>
      </c>
      <c r="E38" s="87"/>
    </row>
    <row r="39" customFormat="false" ht="12.75" hidden="false" customHeight="false" outlineLevel="0" collapsed="false">
      <c r="A39" s="83" t="n">
        <v>106</v>
      </c>
      <c r="B39" s="84" t="s">
        <v>45</v>
      </c>
      <c r="C39" s="85" t="n">
        <v>18.2</v>
      </c>
      <c r="D39" s="86" t="n">
        <v>2.6</v>
      </c>
      <c r="E39" s="87"/>
    </row>
    <row r="40" customFormat="false" ht="13.5" hidden="false" customHeight="false" outlineLevel="0" collapsed="false">
      <c r="A40" s="97"/>
      <c r="B40" s="89" t="s">
        <v>39</v>
      </c>
      <c r="C40" s="90" t="n">
        <v>0</v>
      </c>
      <c r="D40" s="91"/>
      <c r="E40" s="92"/>
    </row>
    <row r="41" customFormat="false" ht="13.5" hidden="false" customHeight="false" outlineLevel="0" collapsed="false">
      <c r="A41" s="98"/>
      <c r="B41" s="99" t="s">
        <v>48</v>
      </c>
      <c r="C41" s="100" t="n">
        <f aca="false">SUM(C29:C40)</f>
        <v>117.08</v>
      </c>
      <c r="D41" s="101"/>
      <c r="E41" s="102" t="s">
        <v>49</v>
      </c>
    </row>
    <row r="42" customFormat="false" ht="13.5" hidden="false" customHeight="false" outlineLevel="0" collapsed="false"/>
    <row r="43" customFormat="false" ht="26.25" hidden="false" customHeight="false" outlineLevel="0" collapsed="false">
      <c r="A43" s="77" t="s">
        <v>30</v>
      </c>
      <c r="B43" s="78" t="s">
        <v>31</v>
      </c>
      <c r="C43" s="79" t="s">
        <v>32</v>
      </c>
      <c r="D43" s="12" t="s">
        <v>33</v>
      </c>
      <c r="E43" s="13" t="s">
        <v>7</v>
      </c>
    </row>
    <row r="44" customFormat="false" ht="13.5" hidden="false" customHeight="false" outlineLevel="0" collapsed="false">
      <c r="B44" s="14"/>
      <c r="C44" s="14"/>
      <c r="D44" s="14"/>
      <c r="E44" s="14"/>
    </row>
    <row r="45" customFormat="false" ht="12.75" hidden="false" customHeight="false" outlineLevel="0" collapsed="false">
      <c r="A45" s="80"/>
      <c r="B45" s="81" t="s">
        <v>51</v>
      </c>
      <c r="C45" s="81"/>
      <c r="D45" s="81"/>
      <c r="E45" s="82"/>
    </row>
    <row r="46" customFormat="false" ht="12.75" hidden="false" customHeight="false" outlineLevel="0" collapsed="false">
      <c r="A46" s="83" t="n">
        <v>102</v>
      </c>
      <c r="B46" s="84" t="s">
        <v>35</v>
      </c>
      <c r="C46" s="85" t="n">
        <v>40.28</v>
      </c>
      <c r="D46" s="86" t="n">
        <v>3</v>
      </c>
      <c r="E46" s="87"/>
    </row>
    <row r="47" customFormat="false" ht="12.75" hidden="false" customHeight="false" outlineLevel="0" collapsed="false">
      <c r="A47" s="83" t="n">
        <v>107</v>
      </c>
      <c r="B47" s="84" t="s">
        <v>36</v>
      </c>
      <c r="C47" s="85" t="n">
        <v>12</v>
      </c>
      <c r="D47" s="86" t="n">
        <v>2.6</v>
      </c>
      <c r="E47" s="87"/>
    </row>
    <row r="48" customFormat="false" ht="12.75" hidden="false" customHeight="false" outlineLevel="0" collapsed="false">
      <c r="A48" s="83" t="n">
        <v>108</v>
      </c>
      <c r="B48" s="84" t="s">
        <v>37</v>
      </c>
      <c r="C48" s="85" t="n">
        <v>12</v>
      </c>
      <c r="D48" s="86" t="n">
        <v>2.6</v>
      </c>
      <c r="E48" s="87"/>
    </row>
    <row r="49" customFormat="false" ht="12.75" hidden="false" customHeight="false" outlineLevel="0" collapsed="false">
      <c r="A49" s="83" t="n">
        <v>109</v>
      </c>
      <c r="B49" s="84" t="s">
        <v>38</v>
      </c>
      <c r="C49" s="85" t="n">
        <v>12</v>
      </c>
      <c r="D49" s="86" t="n">
        <v>2.6</v>
      </c>
      <c r="E49" s="87"/>
    </row>
    <row r="50" customFormat="false" ht="13.5" hidden="false" customHeight="false" outlineLevel="0" collapsed="false">
      <c r="A50" s="88"/>
      <c r="B50" s="89" t="s">
        <v>39</v>
      </c>
      <c r="C50" s="90" t="n">
        <v>0</v>
      </c>
      <c r="D50" s="91"/>
      <c r="E50" s="92"/>
    </row>
    <row r="51" customFormat="false" ht="12.75" hidden="false" customHeight="false" outlineLevel="0" collapsed="false">
      <c r="A51" s="93"/>
      <c r="B51" s="81" t="s">
        <v>40</v>
      </c>
      <c r="C51" s="81"/>
      <c r="D51" s="81"/>
      <c r="E51" s="82"/>
    </row>
    <row r="52" customFormat="false" ht="12.75" hidden="false" customHeight="false" outlineLevel="0" collapsed="false">
      <c r="A52" s="83" t="n">
        <v>101</v>
      </c>
      <c r="B52" s="84" t="s">
        <v>41</v>
      </c>
      <c r="C52" s="85" t="n">
        <v>5.36</v>
      </c>
      <c r="D52" s="86" t="n">
        <v>3</v>
      </c>
      <c r="E52" s="87"/>
    </row>
    <row r="53" customFormat="false" ht="12.75" hidden="false" customHeight="false" outlineLevel="0" collapsed="false">
      <c r="A53" s="83" t="n">
        <v>103</v>
      </c>
      <c r="B53" s="84" t="s">
        <v>42</v>
      </c>
      <c r="C53" s="85" t="n">
        <v>4.63</v>
      </c>
      <c r="D53" s="86" t="n">
        <v>3</v>
      </c>
      <c r="E53" s="87"/>
    </row>
    <row r="54" customFormat="false" ht="12.75" hidden="false" customHeight="false" outlineLevel="0" collapsed="false">
      <c r="A54" s="83" t="n">
        <v>104</v>
      </c>
      <c r="B54" s="84" t="s">
        <v>43</v>
      </c>
      <c r="C54" s="85" t="n">
        <v>5.63</v>
      </c>
      <c r="D54" s="86" t="n">
        <v>3</v>
      </c>
      <c r="E54" s="87"/>
    </row>
    <row r="55" customFormat="false" ht="12.75" hidden="false" customHeight="false" outlineLevel="0" collapsed="false">
      <c r="A55" s="83" t="n">
        <v>105</v>
      </c>
      <c r="B55" s="84" t="s">
        <v>44</v>
      </c>
      <c r="C55" s="85" t="n">
        <v>7.4</v>
      </c>
      <c r="D55" s="86" t="n">
        <v>3</v>
      </c>
      <c r="E55" s="87"/>
    </row>
    <row r="56" customFormat="false" ht="12.75" hidden="false" customHeight="false" outlineLevel="0" collapsed="false">
      <c r="A56" s="83" t="n">
        <v>106</v>
      </c>
      <c r="B56" s="84" t="s">
        <v>45</v>
      </c>
      <c r="C56" s="85" t="n">
        <v>19.32</v>
      </c>
      <c r="D56" s="86" t="n">
        <v>2.6</v>
      </c>
      <c r="E56" s="87"/>
    </row>
    <row r="57" customFormat="false" ht="12.75" hidden="false" customHeight="false" outlineLevel="0" collapsed="false">
      <c r="A57" s="83" t="n">
        <v>110</v>
      </c>
      <c r="B57" s="84" t="s">
        <v>52</v>
      </c>
      <c r="C57" s="85" t="n">
        <v>10.65</v>
      </c>
      <c r="D57" s="86" t="n">
        <v>3</v>
      </c>
      <c r="E57" s="87"/>
    </row>
    <row r="58" customFormat="false" ht="13.5" hidden="false" customHeight="false" outlineLevel="0" collapsed="false">
      <c r="A58" s="97"/>
      <c r="B58" s="89" t="s">
        <v>39</v>
      </c>
      <c r="C58" s="90" t="n">
        <v>0</v>
      </c>
      <c r="D58" s="91"/>
      <c r="E58" s="92"/>
    </row>
    <row r="59" customFormat="false" ht="13.5" hidden="false" customHeight="false" outlineLevel="0" collapsed="false">
      <c r="A59" s="98"/>
      <c r="B59" s="99" t="s">
        <v>48</v>
      </c>
      <c r="C59" s="100" t="n">
        <f aca="false">SUM(C46:C58)</f>
        <v>129.27</v>
      </c>
      <c r="D59" s="101"/>
      <c r="E59" s="102" t="s">
        <v>49</v>
      </c>
    </row>
    <row r="62" customFormat="false" ht="18" hidden="false" customHeight="false" outlineLevel="0" collapsed="false">
      <c r="A62" s="8" t="s">
        <v>53</v>
      </c>
      <c r="B62" s="8"/>
      <c r="C62" s="8"/>
      <c r="D62" s="8"/>
      <c r="E62" s="8"/>
    </row>
    <row r="63" customFormat="false" ht="13.5" hidden="false" customHeight="false" outlineLevel="0" collapsed="false">
      <c r="B63" s="9"/>
      <c r="C63" s="9"/>
      <c r="D63" s="9"/>
      <c r="E63" s="9"/>
    </row>
    <row r="64" customFormat="false" ht="26.25" hidden="false" customHeight="false" outlineLevel="0" collapsed="false">
      <c r="A64" s="77" t="s">
        <v>30</v>
      </c>
      <c r="B64" s="78" t="s">
        <v>31</v>
      </c>
      <c r="C64" s="79" t="s">
        <v>32</v>
      </c>
      <c r="D64" s="12" t="s">
        <v>33</v>
      </c>
      <c r="E64" s="13" t="s">
        <v>7</v>
      </c>
    </row>
    <row r="65" customFormat="false" ht="13.5" hidden="false" customHeight="false" outlineLevel="0" collapsed="false">
      <c r="B65" s="14"/>
      <c r="C65" s="14"/>
      <c r="D65" s="14"/>
      <c r="E65" s="14"/>
    </row>
    <row r="66" customFormat="false" ht="12.75" hidden="false" customHeight="false" outlineLevel="0" collapsed="false">
      <c r="A66" s="80"/>
      <c r="B66" s="81" t="s">
        <v>34</v>
      </c>
      <c r="C66" s="81"/>
      <c r="D66" s="81"/>
      <c r="E66" s="82"/>
    </row>
    <row r="67" customFormat="false" ht="12.75" hidden="false" customHeight="false" outlineLevel="0" collapsed="false">
      <c r="A67" s="83" t="n">
        <v>102</v>
      </c>
      <c r="B67" s="84" t="s">
        <v>35</v>
      </c>
      <c r="C67" s="85" t="n">
        <v>40.28</v>
      </c>
      <c r="D67" s="86" t="n">
        <v>2.6</v>
      </c>
      <c r="E67" s="87"/>
    </row>
    <row r="68" customFormat="false" ht="12.8" hidden="false" customHeight="false" outlineLevel="0" collapsed="false">
      <c r="A68" s="83" t="n">
        <v>107</v>
      </c>
      <c r="B68" s="84" t="s">
        <v>36</v>
      </c>
      <c r="C68" s="85" t="n">
        <v>12</v>
      </c>
      <c r="D68" s="86" t="n">
        <v>2.6</v>
      </c>
      <c r="E68" s="87"/>
    </row>
    <row r="69" customFormat="false" ht="12.8" hidden="false" customHeight="false" outlineLevel="0" collapsed="false">
      <c r="A69" s="83" t="n">
        <v>108</v>
      </c>
      <c r="B69" s="84" t="s">
        <v>37</v>
      </c>
      <c r="C69" s="85" t="n">
        <v>12</v>
      </c>
      <c r="D69" s="86" t="n">
        <v>2.6</v>
      </c>
      <c r="E69" s="87"/>
    </row>
    <row r="70" customFormat="false" ht="12.8" hidden="false" customHeight="false" outlineLevel="0" collapsed="false">
      <c r="A70" s="83" t="n">
        <v>109</v>
      </c>
      <c r="B70" s="84" t="s">
        <v>38</v>
      </c>
      <c r="C70" s="85" t="n">
        <v>12</v>
      </c>
      <c r="D70" s="86" t="n">
        <v>2.6</v>
      </c>
      <c r="E70" s="87"/>
    </row>
    <row r="71" customFormat="false" ht="13.5" hidden="false" customHeight="false" outlineLevel="0" collapsed="false">
      <c r="A71" s="88"/>
      <c r="B71" s="89" t="s">
        <v>39</v>
      </c>
      <c r="C71" s="90" t="n">
        <v>0</v>
      </c>
      <c r="D71" s="91"/>
      <c r="E71" s="92"/>
    </row>
    <row r="72" customFormat="false" ht="12.75" hidden="false" customHeight="false" outlineLevel="0" collapsed="false">
      <c r="A72" s="93"/>
      <c r="B72" s="81" t="s">
        <v>40</v>
      </c>
      <c r="C72" s="81"/>
      <c r="D72" s="81"/>
      <c r="E72" s="82"/>
    </row>
    <row r="73" customFormat="false" ht="12.8" hidden="false" customHeight="false" outlineLevel="0" collapsed="false">
      <c r="A73" s="83" t="n">
        <v>101</v>
      </c>
      <c r="B73" s="84" t="s">
        <v>41</v>
      </c>
      <c r="C73" s="85" t="n">
        <v>5.8</v>
      </c>
      <c r="D73" s="86" t="n">
        <v>2.6</v>
      </c>
      <c r="E73" s="87"/>
    </row>
    <row r="74" customFormat="false" ht="12.8" hidden="false" customHeight="false" outlineLevel="0" collapsed="false">
      <c r="A74" s="83" t="n">
        <v>103</v>
      </c>
      <c r="B74" s="84" t="s">
        <v>42</v>
      </c>
      <c r="C74" s="85" t="n">
        <v>4.63</v>
      </c>
      <c r="D74" s="86" t="n">
        <v>2.6</v>
      </c>
      <c r="E74" s="87"/>
    </row>
    <row r="75" customFormat="false" ht="12.8" hidden="false" customHeight="false" outlineLevel="0" collapsed="false">
      <c r="A75" s="83" t="n">
        <v>104</v>
      </c>
      <c r="B75" s="84" t="s">
        <v>43</v>
      </c>
      <c r="C75" s="85" t="n">
        <v>5.63</v>
      </c>
      <c r="D75" s="86" t="n">
        <v>2.6</v>
      </c>
      <c r="E75" s="87"/>
    </row>
    <row r="76" customFormat="false" ht="12.8" hidden="false" customHeight="false" outlineLevel="0" collapsed="false">
      <c r="A76" s="83" t="n">
        <v>105</v>
      </c>
      <c r="B76" s="84" t="s">
        <v>44</v>
      </c>
      <c r="C76" s="85" t="n">
        <v>9.6</v>
      </c>
      <c r="D76" s="86" t="n">
        <v>2.6</v>
      </c>
      <c r="E76" s="87"/>
    </row>
    <row r="77" customFormat="false" ht="12.8" hidden="false" customHeight="false" outlineLevel="0" collapsed="false">
      <c r="A77" s="83" t="n">
        <v>106</v>
      </c>
      <c r="B77" s="84" t="s">
        <v>45</v>
      </c>
      <c r="C77" s="85" t="n">
        <v>16.86</v>
      </c>
      <c r="D77" s="86" t="n">
        <v>2.6</v>
      </c>
      <c r="E77" s="87"/>
    </row>
    <row r="78" customFormat="false" ht="12.8" hidden="false" customHeight="false" outlineLevel="0" collapsed="false">
      <c r="A78" s="83" t="n">
        <v>111</v>
      </c>
      <c r="B78" s="84" t="s">
        <v>52</v>
      </c>
      <c r="C78" s="85" t="n">
        <v>9.57</v>
      </c>
      <c r="D78" s="86" t="n">
        <v>2.6</v>
      </c>
      <c r="E78" s="87"/>
    </row>
    <row r="79" customFormat="false" ht="12.8" hidden="false" customHeight="false" outlineLevel="0" collapsed="false">
      <c r="A79" s="83" t="n">
        <v>109</v>
      </c>
      <c r="B79" s="84" t="s">
        <v>54</v>
      </c>
      <c r="C79" s="85" t="n">
        <v>38.42</v>
      </c>
      <c r="D79" s="86" t="n">
        <v>2.3</v>
      </c>
      <c r="E79" s="87"/>
    </row>
    <row r="80" customFormat="false" ht="13.5" hidden="false" customHeight="false" outlineLevel="0" collapsed="false">
      <c r="A80" s="97"/>
      <c r="B80" s="89" t="s">
        <v>39</v>
      </c>
      <c r="C80" s="90" t="n">
        <v>0</v>
      </c>
      <c r="D80" s="91"/>
      <c r="E80" s="92"/>
    </row>
    <row r="81" customFormat="false" ht="13.5" hidden="false" customHeight="false" outlineLevel="0" collapsed="false">
      <c r="A81" s="98"/>
      <c r="B81" s="99" t="s">
        <v>48</v>
      </c>
      <c r="C81" s="100" t="n">
        <f aca="false">SUM(C67:C80)</f>
        <v>166.79</v>
      </c>
      <c r="D81" s="101"/>
      <c r="E81" s="102" t="s">
        <v>49</v>
      </c>
    </row>
    <row r="85" customFormat="false" ht="13.5" hidden="false" customHeight="false" outlineLevel="0" collapsed="false"/>
    <row r="86" customFormat="false" ht="25.5" hidden="false" customHeight="true" outlineLevel="0" collapsed="false">
      <c r="A86" s="103"/>
      <c r="B86" s="104" t="s">
        <v>55</v>
      </c>
      <c r="C86" s="105" t="n">
        <f aca="false">C81+C59+C41+C24</f>
        <v>559.2</v>
      </c>
      <c r="D86" s="106" t="s">
        <v>56</v>
      </c>
      <c r="E86" s="107"/>
    </row>
    <row r="87" customFormat="false" ht="25.5" hidden="false" customHeight="true" outlineLevel="0" collapsed="false"/>
  </sheetData>
  <mergeCells count="6">
    <mergeCell ref="A1:E1"/>
    <mergeCell ref="A2:E2"/>
    <mergeCell ref="A3:E3"/>
    <mergeCell ref="A5:E5"/>
    <mergeCell ref="I23:L23"/>
    <mergeCell ref="A62:E62"/>
  </mergeCells>
  <printOptions headings="false" gridLines="false" gridLinesSet="true" horizontalCentered="false" verticalCentered="false"/>
  <pageMargins left="0.708333333333333" right="0.708333333333333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H40"/>
  <sheetViews>
    <sheetView showFormulas="false" showGridLines="true" showRowColHeaders="true" showZeros="true" rightToLeft="false" tabSelected="false" showOutlineSymbols="true" defaultGridColor="true" view="normal" topLeftCell="A4" colorId="64" zoomScale="130" zoomScaleNormal="130" zoomScalePageLayoutView="100" workbookViewId="0">
      <selection pane="topLeft" activeCell="E39" activeCellId="0" sqref="E39"/>
    </sheetView>
  </sheetViews>
  <sheetFormatPr defaultColWidth="9.1328125" defaultRowHeight="12.75" zeroHeight="false" outlineLevelRow="0" outlineLevelCol="0"/>
  <cols>
    <col collapsed="false" customWidth="true" hidden="false" outlineLevel="0" max="1" min="1" style="1" width="23.57"/>
    <col collapsed="false" customWidth="true" hidden="false" outlineLevel="0" max="2" min="2" style="1" width="21.42"/>
    <col collapsed="false" customWidth="true" hidden="false" outlineLevel="0" max="3" min="3" style="1" width="8.57"/>
    <col collapsed="false" customWidth="true" hidden="false" outlineLevel="0" max="4" min="4" style="2" width="11.85"/>
    <col collapsed="false" customWidth="true" hidden="false" outlineLevel="0" max="5" min="5" style="1" width="13.57"/>
    <col collapsed="false" customWidth="true" hidden="false" outlineLevel="0" max="6" min="6" style="1" width="17.43"/>
    <col collapsed="false" customWidth="true" hidden="false" outlineLevel="0" max="7" min="7" style="1" width="16.86"/>
    <col collapsed="false" customWidth="true" hidden="false" outlineLevel="0" max="8" min="8" style="108" width="10.57"/>
    <col collapsed="false" customWidth="false" hidden="false" outlineLevel="0" max="1024" min="9" style="1" width="9.14"/>
  </cols>
  <sheetData>
    <row r="1" customFormat="false" ht="12.75" hidden="false" customHeight="false" outlineLevel="0" collapsed="false">
      <c r="B1" s="109"/>
      <c r="C1" s="110"/>
      <c r="D1" s="111"/>
    </row>
    <row r="2" customFormat="false" ht="12.95" hidden="false" customHeight="true" outlineLevel="0" collapsed="false">
      <c r="A2" s="3" t="s">
        <v>0</v>
      </c>
      <c r="B2" s="3"/>
      <c r="C2" s="3"/>
      <c r="D2" s="3"/>
      <c r="E2" s="3"/>
      <c r="F2" s="3"/>
      <c r="G2" s="3"/>
    </row>
    <row r="3" customFormat="false" ht="24" hidden="false" customHeight="true" outlineLevel="0" collapsed="false">
      <c r="A3" s="4" t="s">
        <v>1</v>
      </c>
      <c r="B3" s="4"/>
      <c r="C3" s="4"/>
      <c r="D3" s="4"/>
      <c r="E3" s="4"/>
      <c r="F3" s="4"/>
      <c r="G3" s="4"/>
    </row>
    <row r="4" customFormat="false" ht="19.5" hidden="false" customHeight="true" outlineLevel="0" collapsed="false">
      <c r="A4" s="5" t="s">
        <v>2</v>
      </c>
      <c r="B4" s="5"/>
      <c r="C4" s="5"/>
      <c r="D4" s="5"/>
      <c r="E4" s="5"/>
      <c r="F4" s="5"/>
      <c r="G4" s="5"/>
    </row>
    <row r="5" customFormat="false" ht="13.5" hidden="false" customHeight="true" outlineLevel="0" collapsed="false">
      <c r="B5" s="6"/>
      <c r="C5" s="7"/>
      <c r="D5" s="7"/>
    </row>
    <row r="6" customFormat="false" ht="18" hidden="false" customHeight="false" outlineLevel="0" collapsed="false">
      <c r="A6" s="8" t="s">
        <v>57</v>
      </c>
      <c r="B6" s="8"/>
      <c r="C6" s="8"/>
      <c r="D6" s="8"/>
      <c r="E6" s="8"/>
      <c r="F6" s="8"/>
      <c r="G6" s="8"/>
    </row>
    <row r="7" customFormat="false" ht="18.75" hidden="false" customHeight="false" outlineLevel="0" collapsed="false">
      <c r="A7" s="8"/>
      <c r="B7" s="8"/>
      <c r="C7" s="8"/>
      <c r="D7" s="8"/>
      <c r="E7" s="8"/>
      <c r="F7" s="8"/>
      <c r="G7" s="8"/>
    </row>
    <row r="8" s="114" customFormat="true" ht="26.25" hidden="false" customHeight="false" outlineLevel="0" collapsed="false">
      <c r="A8" s="10" t="s">
        <v>49</v>
      </c>
      <c r="B8" s="10" t="s">
        <v>49</v>
      </c>
      <c r="C8" s="11" t="s">
        <v>58</v>
      </c>
      <c r="D8" s="78" t="s">
        <v>5</v>
      </c>
      <c r="E8" s="11" t="s">
        <v>59</v>
      </c>
      <c r="F8" s="112" t="s">
        <v>60</v>
      </c>
      <c r="G8" s="13" t="s">
        <v>61</v>
      </c>
      <c r="H8" s="113"/>
    </row>
    <row r="9" customFormat="false" ht="13.5" hidden="false" customHeight="false" outlineLevel="0" collapsed="false">
      <c r="A9" s="14"/>
      <c r="B9" s="14"/>
      <c r="C9" s="14"/>
      <c r="D9" s="14"/>
      <c r="E9" s="14"/>
      <c r="G9" s="115"/>
    </row>
    <row r="10" customFormat="false" ht="12.75" hidden="false" customHeight="true" outlineLevel="0" collapsed="false">
      <c r="A10" s="116" t="s">
        <v>62</v>
      </c>
      <c r="B10" s="117" t="s">
        <v>63</v>
      </c>
      <c r="C10" s="118" t="s">
        <v>10</v>
      </c>
      <c r="D10" s="119" t="n">
        <v>125.75</v>
      </c>
      <c r="E10" s="120" t="n">
        <v>2000</v>
      </c>
      <c r="F10" s="121" t="n">
        <f aca="false">D10*E10</f>
        <v>251500</v>
      </c>
      <c r="G10" s="122" t="n">
        <f aca="false">F10*1.21</f>
        <v>304315</v>
      </c>
    </row>
    <row r="11" customFormat="false" ht="12.8" hidden="false" customHeight="false" outlineLevel="0" collapsed="false">
      <c r="A11" s="116"/>
      <c r="B11" s="123" t="s">
        <v>64</v>
      </c>
      <c r="C11" s="124" t="s">
        <v>10</v>
      </c>
      <c r="D11" s="19" t="n">
        <v>28.99</v>
      </c>
      <c r="E11" s="125" t="n">
        <v>3500</v>
      </c>
      <c r="F11" s="126" t="n">
        <f aca="false">D11*E11</f>
        <v>101465</v>
      </c>
      <c r="G11" s="127" t="n">
        <f aca="false">F11*1.21</f>
        <v>122772.65</v>
      </c>
    </row>
    <row r="12" customFormat="false" ht="12.8" hidden="false" customHeight="false" outlineLevel="0" collapsed="false">
      <c r="A12" s="116"/>
      <c r="B12" s="128" t="s">
        <v>65</v>
      </c>
      <c r="C12" s="129" t="s">
        <v>10</v>
      </c>
      <c r="D12" s="130" t="n">
        <v>142.07</v>
      </c>
      <c r="E12" s="131" t="n">
        <v>900</v>
      </c>
      <c r="F12" s="132" t="n">
        <f aca="false">D12*E12</f>
        <v>127863</v>
      </c>
      <c r="G12" s="133" t="n">
        <f aca="false">F12*1.21</f>
        <v>154714.23</v>
      </c>
      <c r="H12" s="134"/>
    </row>
    <row r="13" customFormat="false" ht="14.25" hidden="false" customHeight="false" outlineLevel="0" collapsed="false">
      <c r="A13" s="116"/>
      <c r="B13" s="135" t="s">
        <v>66</v>
      </c>
      <c r="C13" s="136"/>
      <c r="D13" s="137" t="n">
        <f aca="false">D10+D11+D12</f>
        <v>296.81</v>
      </c>
      <c r="E13" s="138" t="n">
        <f aca="false">E10+E11+E12</f>
        <v>6400</v>
      </c>
      <c r="F13" s="139" t="n">
        <f aca="false">SUM(F10:F12)</f>
        <v>480828</v>
      </c>
      <c r="G13" s="140" t="n">
        <f aca="false">SUM(G10:G12)</f>
        <v>581801.88</v>
      </c>
      <c r="H13" s="141"/>
    </row>
    <row r="14" customFormat="false" ht="12.75" hidden="false" customHeight="false" outlineLevel="0" collapsed="false">
      <c r="A14" s="142" t="s">
        <v>12</v>
      </c>
      <c r="B14" s="143" t="s">
        <v>67</v>
      </c>
      <c r="C14" s="118" t="s">
        <v>10</v>
      </c>
      <c r="D14" s="119" t="n">
        <v>78</v>
      </c>
      <c r="E14" s="120" t="n">
        <v>1200</v>
      </c>
      <c r="F14" s="121" t="n">
        <f aca="false">D14*E14</f>
        <v>93600</v>
      </c>
      <c r="G14" s="122" t="n">
        <f aca="false">F14*1.21</f>
        <v>113256</v>
      </c>
      <c r="H14" s="141"/>
    </row>
    <row r="15" customFormat="false" ht="12.75" hidden="false" customHeight="false" outlineLevel="0" collapsed="false">
      <c r="A15" s="142"/>
      <c r="B15" s="144" t="s">
        <v>68</v>
      </c>
      <c r="C15" s="124" t="s">
        <v>69</v>
      </c>
      <c r="D15" s="19" t="n">
        <v>6</v>
      </c>
      <c r="E15" s="125" t="n">
        <v>10000</v>
      </c>
      <c r="F15" s="126" t="n">
        <f aca="false">D15*E15</f>
        <v>60000</v>
      </c>
      <c r="G15" s="127" t="n">
        <f aca="false">F15*1.21</f>
        <v>72600</v>
      </c>
      <c r="H15" s="141"/>
    </row>
    <row r="16" customFormat="false" ht="13.5" hidden="false" customHeight="false" outlineLevel="0" collapsed="false">
      <c r="A16" s="142"/>
      <c r="B16" s="145" t="s">
        <v>70</v>
      </c>
      <c r="C16" s="129" t="s">
        <v>10</v>
      </c>
      <c r="D16" s="130" t="n">
        <v>657.93</v>
      </c>
      <c r="E16" s="131" t="n">
        <v>400</v>
      </c>
      <c r="F16" s="132" t="n">
        <f aca="false">D16*E16</f>
        <v>263172</v>
      </c>
      <c r="G16" s="133" t="n">
        <f aca="false">F16*1.21</f>
        <v>318438.12</v>
      </c>
      <c r="H16" s="134"/>
    </row>
    <row r="17" customFormat="false" ht="14.25" hidden="false" customHeight="false" outlineLevel="0" collapsed="false">
      <c r="A17" s="142"/>
      <c r="B17" s="146" t="s">
        <v>66</v>
      </c>
      <c r="C17" s="136"/>
      <c r="D17" s="137"/>
      <c r="E17" s="138"/>
      <c r="F17" s="139" t="n">
        <f aca="false">SUM(F14:F16)</f>
        <v>416772</v>
      </c>
      <c r="G17" s="140" t="n">
        <f aca="false">SUM(G14:G16)</f>
        <v>504294.12</v>
      </c>
      <c r="H17" s="141"/>
    </row>
    <row r="18" customFormat="false" ht="12.75" hidden="false" customHeight="false" outlineLevel="0" collapsed="false">
      <c r="A18" s="142" t="s">
        <v>71</v>
      </c>
      <c r="B18" s="143" t="s">
        <v>72</v>
      </c>
      <c r="C18" s="118" t="s">
        <v>73</v>
      </c>
      <c r="D18" s="119" t="n">
        <v>0</v>
      </c>
      <c r="E18" s="120" t="n">
        <v>0</v>
      </c>
      <c r="F18" s="121" t="n">
        <f aca="false">D18*E18</f>
        <v>0</v>
      </c>
      <c r="G18" s="122" t="n">
        <f aca="false">F18*1.21</f>
        <v>0</v>
      </c>
      <c r="H18" s="141"/>
    </row>
    <row r="19" customFormat="false" ht="12.75" hidden="false" customHeight="false" outlineLevel="0" collapsed="false">
      <c r="A19" s="142"/>
      <c r="B19" s="144" t="s">
        <v>74</v>
      </c>
      <c r="C19" s="124" t="s">
        <v>73</v>
      </c>
      <c r="D19" s="19" t="n">
        <v>0</v>
      </c>
      <c r="E19" s="125" t="n">
        <v>0</v>
      </c>
      <c r="F19" s="126" t="n">
        <f aca="false">D19*E19</f>
        <v>0</v>
      </c>
      <c r="G19" s="127" t="n">
        <f aca="false">F19*1.21</f>
        <v>0</v>
      </c>
      <c r="H19" s="141"/>
    </row>
    <row r="20" customFormat="false" ht="12.75" hidden="false" customHeight="false" outlineLevel="0" collapsed="false">
      <c r="A20" s="142"/>
      <c r="B20" s="144" t="s">
        <v>75</v>
      </c>
      <c r="C20" s="124" t="s">
        <v>73</v>
      </c>
      <c r="D20" s="19" t="n">
        <v>0</v>
      </c>
      <c r="E20" s="125" t="n">
        <v>0</v>
      </c>
      <c r="F20" s="126" t="n">
        <f aca="false">D20*E20</f>
        <v>0</v>
      </c>
      <c r="G20" s="127" t="n">
        <f aca="false">F20*1.21</f>
        <v>0</v>
      </c>
      <c r="H20" s="141"/>
    </row>
    <row r="21" customFormat="false" ht="12.75" hidden="false" customHeight="false" outlineLevel="0" collapsed="false">
      <c r="A21" s="142"/>
      <c r="B21" s="144" t="s">
        <v>76</v>
      </c>
      <c r="C21" s="124" t="s">
        <v>73</v>
      </c>
      <c r="D21" s="19" t="n">
        <v>0</v>
      </c>
      <c r="E21" s="125" t="n">
        <v>0</v>
      </c>
      <c r="F21" s="126" t="n">
        <f aca="false">D21*E21</f>
        <v>0</v>
      </c>
      <c r="G21" s="127" t="n">
        <f aca="false">F21*1.21</f>
        <v>0</v>
      </c>
      <c r="H21" s="141"/>
    </row>
    <row r="22" customFormat="false" ht="12.75" hidden="false" customHeight="false" outlineLevel="0" collapsed="false">
      <c r="A22" s="142"/>
      <c r="B22" s="144" t="s">
        <v>77</v>
      </c>
      <c r="C22" s="124" t="s">
        <v>73</v>
      </c>
      <c r="D22" s="19" t="n">
        <v>0</v>
      </c>
      <c r="E22" s="125" t="n">
        <v>0</v>
      </c>
      <c r="F22" s="126" t="n">
        <f aca="false">D22*E22</f>
        <v>0</v>
      </c>
      <c r="G22" s="127" t="n">
        <f aca="false">F22*1.21</f>
        <v>0</v>
      </c>
      <c r="H22" s="141"/>
    </row>
    <row r="23" customFormat="false" ht="12.75" hidden="false" customHeight="false" outlineLevel="0" collapsed="false">
      <c r="A23" s="142"/>
      <c r="B23" s="144" t="s">
        <v>78</v>
      </c>
      <c r="C23" s="124" t="s">
        <v>73</v>
      </c>
      <c r="D23" s="19" t="n">
        <v>0</v>
      </c>
      <c r="E23" s="125" t="n">
        <v>0</v>
      </c>
      <c r="F23" s="126" t="n">
        <f aca="false">D23*E23</f>
        <v>0</v>
      </c>
      <c r="G23" s="127" t="n">
        <v>0</v>
      </c>
      <c r="H23" s="141"/>
    </row>
    <row r="24" customFormat="false" ht="13.5" hidden="false" customHeight="false" outlineLevel="0" collapsed="false">
      <c r="A24" s="142"/>
      <c r="B24" s="145" t="s">
        <v>39</v>
      </c>
      <c r="C24" s="129" t="s">
        <v>73</v>
      </c>
      <c r="D24" s="130" t="n">
        <v>0</v>
      </c>
      <c r="E24" s="131" t="n">
        <v>0</v>
      </c>
      <c r="F24" s="132" t="n">
        <f aca="false">D24*E24</f>
        <v>0</v>
      </c>
      <c r="G24" s="147" t="n">
        <f aca="false">F24*1.21</f>
        <v>0</v>
      </c>
      <c r="H24" s="134"/>
    </row>
    <row r="25" customFormat="false" ht="14.25" hidden="false" customHeight="false" outlineLevel="0" collapsed="false">
      <c r="A25" s="142"/>
      <c r="B25" s="146" t="s">
        <v>66</v>
      </c>
      <c r="C25" s="136"/>
      <c r="D25" s="137" t="n">
        <v>0</v>
      </c>
      <c r="E25" s="138" t="n">
        <v>0</v>
      </c>
      <c r="F25" s="139" t="n">
        <f aca="false">SUM(F18:F24)</f>
        <v>0</v>
      </c>
      <c r="G25" s="140" t="n">
        <f aca="false">SUM(G18:G24)</f>
        <v>0</v>
      </c>
      <c r="H25" s="141"/>
    </row>
    <row r="26" customFormat="false" ht="12.75" hidden="false" customHeight="false" outlineLevel="0" collapsed="false">
      <c r="A26" s="142" t="s">
        <v>79</v>
      </c>
      <c r="B26" s="143" t="s">
        <v>72</v>
      </c>
      <c r="C26" s="118" t="s">
        <v>73</v>
      </c>
      <c r="D26" s="119" t="n">
        <v>15.5</v>
      </c>
      <c r="E26" s="120" t="n">
        <v>1500</v>
      </c>
      <c r="F26" s="121" t="n">
        <f aca="false">D26*E26</f>
        <v>23250</v>
      </c>
      <c r="G26" s="122" t="n">
        <f aca="false">F26*1.21</f>
        <v>28132.5</v>
      </c>
      <c r="H26" s="141"/>
    </row>
    <row r="27" customFormat="false" ht="12.75" hidden="false" customHeight="false" outlineLevel="0" collapsed="false">
      <c r="A27" s="142"/>
      <c r="B27" s="144" t="s">
        <v>74</v>
      </c>
      <c r="C27" s="124" t="s">
        <v>73</v>
      </c>
      <c r="D27" s="19" t="n">
        <v>16</v>
      </c>
      <c r="E27" s="125" t="n">
        <v>1000</v>
      </c>
      <c r="F27" s="126" t="n">
        <f aca="false">D27*E27</f>
        <v>16000</v>
      </c>
      <c r="G27" s="127" t="n">
        <f aca="false">F27*1.21</f>
        <v>19360</v>
      </c>
      <c r="H27" s="141"/>
    </row>
    <row r="28" customFormat="false" ht="12.75" hidden="false" customHeight="false" outlineLevel="0" collapsed="false">
      <c r="A28" s="142"/>
      <c r="B28" s="144" t="s">
        <v>76</v>
      </c>
      <c r="C28" s="124" t="s">
        <v>73</v>
      </c>
      <c r="D28" s="19" t="n">
        <v>10.8</v>
      </c>
      <c r="E28" s="125" t="n">
        <v>2200</v>
      </c>
      <c r="F28" s="126" t="n">
        <f aca="false">D28*E28</f>
        <v>23760</v>
      </c>
      <c r="G28" s="127" t="n">
        <f aca="false">F28*1.21</f>
        <v>28749.6</v>
      </c>
      <c r="H28" s="141"/>
    </row>
    <row r="29" customFormat="false" ht="12.75" hidden="false" customHeight="false" outlineLevel="0" collapsed="false">
      <c r="A29" s="142"/>
      <c r="B29" s="144" t="s">
        <v>77</v>
      </c>
      <c r="C29" s="124" t="s">
        <v>73</v>
      </c>
      <c r="D29" s="19" t="n">
        <v>7.5</v>
      </c>
      <c r="E29" s="125" t="n">
        <v>2000</v>
      </c>
      <c r="F29" s="126" t="n">
        <f aca="false">D29*E29</f>
        <v>15000</v>
      </c>
      <c r="G29" s="127" t="n">
        <f aca="false">F29*1.21</f>
        <v>18150</v>
      </c>
      <c r="H29" s="141"/>
    </row>
    <row r="30" customFormat="false" ht="12.75" hidden="false" customHeight="false" outlineLevel="0" collapsed="false">
      <c r="A30" s="142"/>
      <c r="B30" s="144" t="s">
        <v>78</v>
      </c>
      <c r="C30" s="124" t="s">
        <v>73</v>
      </c>
      <c r="D30" s="19" t="n">
        <v>35</v>
      </c>
      <c r="E30" s="125" t="n">
        <v>3500</v>
      </c>
      <c r="F30" s="126" t="n">
        <f aca="false">D30*E30</f>
        <v>122500</v>
      </c>
      <c r="G30" s="127" t="n">
        <f aca="false">F30*1.21</f>
        <v>148225</v>
      </c>
      <c r="H30" s="141"/>
    </row>
    <row r="31" customFormat="false" ht="13.5" hidden="false" customHeight="false" outlineLevel="0" collapsed="false">
      <c r="A31" s="142"/>
      <c r="B31" s="145" t="s">
        <v>39</v>
      </c>
      <c r="C31" s="129" t="s">
        <v>73</v>
      </c>
      <c r="D31" s="130" t="n">
        <v>0</v>
      </c>
      <c r="E31" s="131" t="n">
        <v>0</v>
      </c>
      <c r="F31" s="132" t="n">
        <f aca="false">D31*E31</f>
        <v>0</v>
      </c>
      <c r="G31" s="147" t="n">
        <f aca="false">F31*1.21</f>
        <v>0</v>
      </c>
      <c r="H31" s="134"/>
    </row>
    <row r="32" customFormat="false" ht="14.25" hidden="false" customHeight="false" outlineLevel="0" collapsed="false">
      <c r="A32" s="142"/>
      <c r="B32" s="146" t="s">
        <v>66</v>
      </c>
      <c r="C32" s="136"/>
      <c r="D32" s="137"/>
      <c r="E32" s="138"/>
      <c r="F32" s="139" t="n">
        <f aca="false">SUM(F26:F31)</f>
        <v>200510</v>
      </c>
      <c r="G32" s="140" t="n">
        <f aca="false">SUM(G26:G31)</f>
        <v>242617.1</v>
      </c>
      <c r="H32" s="141"/>
    </row>
    <row r="33" customFormat="false" ht="12.75" hidden="false" customHeight="false" outlineLevel="0" collapsed="false">
      <c r="A33" s="148" t="s">
        <v>80</v>
      </c>
      <c r="B33" s="149" t="s">
        <v>81</v>
      </c>
      <c r="C33" s="124" t="s">
        <v>18</v>
      </c>
      <c r="D33" s="19" t="n">
        <v>760.8</v>
      </c>
      <c r="E33" s="125" t="n">
        <v>12000</v>
      </c>
      <c r="F33" s="150" t="n">
        <f aca="false">D33*E33</f>
        <v>9129600</v>
      </c>
      <c r="G33" s="127" t="n">
        <f aca="false">F33*1.21</f>
        <v>11046816</v>
      </c>
      <c r="H33" s="134"/>
    </row>
    <row r="34" customFormat="false" ht="13.5" hidden="false" customHeight="false" outlineLevel="0" collapsed="false">
      <c r="A34" s="148"/>
      <c r="B34" s="151" t="s">
        <v>82</v>
      </c>
      <c r="C34" s="129" t="s">
        <v>18</v>
      </c>
      <c r="D34" s="130" t="n">
        <v>2000</v>
      </c>
      <c r="E34" s="131" t="n">
        <v>10000</v>
      </c>
      <c r="F34" s="132" t="n">
        <f aca="false">D34*E34</f>
        <v>20000000</v>
      </c>
      <c r="G34" s="133" t="n">
        <f aca="false">F34*1.21</f>
        <v>24200000</v>
      </c>
      <c r="H34" s="134"/>
    </row>
    <row r="35" customFormat="false" ht="14.25" hidden="false" customHeight="false" outlineLevel="0" collapsed="false">
      <c r="A35" s="148"/>
      <c r="B35" s="146" t="s">
        <v>66</v>
      </c>
      <c r="C35" s="136"/>
      <c r="D35" s="137" t="n">
        <f aca="false">SUM(D33:D34)</f>
        <v>2760.8</v>
      </c>
      <c r="E35" s="138"/>
      <c r="F35" s="139" t="n">
        <f aca="false">SUM(F33:F34)</f>
        <v>29129600</v>
      </c>
      <c r="G35" s="140" t="n">
        <f aca="false">SUM(G33:G34)</f>
        <v>35246816</v>
      </c>
    </row>
    <row r="36" customFormat="false" ht="18.75" hidden="false" customHeight="true" outlineLevel="0" collapsed="false">
      <c r="A36" s="152" t="s">
        <v>83</v>
      </c>
      <c r="B36" s="153"/>
      <c r="C36" s="154" t="s">
        <v>49</v>
      </c>
      <c r="D36" s="155" t="n">
        <f aca="false">SUM(D35,D32,D25,D17,D13)</f>
        <v>3057.61</v>
      </c>
      <c r="E36" s="156" t="n">
        <f aca="false">SUM(E35,E32,E25,E17,E13)</f>
        <v>6400</v>
      </c>
      <c r="F36" s="157" t="n">
        <f aca="false">SUM(F35,F32,F25,F17,F13)</f>
        <v>30227710</v>
      </c>
      <c r="G36" s="158" t="n">
        <f aca="false">SUM(G35,G32,G25,G17,G13)</f>
        <v>36575529.1</v>
      </c>
    </row>
    <row r="38" customFormat="false" ht="12.75" hidden="false" customHeight="false" outlineLevel="0" collapsed="false">
      <c r="A38" s="71"/>
      <c r="D38" s="73"/>
    </row>
    <row r="40" customFormat="false" ht="12.75" hidden="false" customHeight="false" outlineLevel="0" collapsed="false">
      <c r="B40" s="74"/>
      <c r="C40" s="74"/>
      <c r="D40" s="74"/>
      <c r="E40" s="74"/>
      <c r="F40" s="74"/>
      <c r="G40" s="74"/>
    </row>
  </sheetData>
  <mergeCells count="10">
    <mergeCell ref="A2:G2"/>
    <mergeCell ref="A3:G3"/>
    <mergeCell ref="A4:G4"/>
    <mergeCell ref="A6:G6"/>
    <mergeCell ref="A10:A13"/>
    <mergeCell ref="A14:A17"/>
    <mergeCell ref="A18:A25"/>
    <mergeCell ref="A26:A32"/>
    <mergeCell ref="A33:A35"/>
    <mergeCell ref="B40:G40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LibreOffice/7.0.1.2$Windows_X86_64 LibreOffice_project/7cbcfc562f6eb6708b5ff7d7397325de9e764452</Application>
  <Company>VUT FA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2006-02-16T15:20:54Z</dcterms:created>
  <dc:creator>KAM</dc:creator>
  <dc:description/>
  <dc:language>cs-CZ</dc:language>
  <cp:lastModifiedBy/>
  <cp:lastPrinted>2021-10-08T13:32:08Z</cp:lastPrinted>
  <dcterms:modified xsi:type="dcterms:W3CDTF">2021-10-11T08:49:58Z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VUT FA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